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3" yWindow="69" windowWidth="12891" windowHeight="7200" activeTab="0"/>
  </bookViews>
  <sheets>
    <sheet name="taxe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<sst xmlns="http://schemas.openxmlformats.org/spreadsheetml/2006/main" count="135" uniqueCount="103">
  <si>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 xml:space="preserve">déplacements </t>
  </si>
  <si>
    <t>km</t>
  </si>
  <si>
    <t>prix km</t>
  </si>
  <si>
    <t>total</t>
  </si>
  <si>
    <t>total H.T.</t>
  </si>
  <si>
    <t>Frais de sapiteur</t>
  </si>
  <si>
    <t>factures</t>
  </si>
  <si>
    <t>Autres frais</t>
  </si>
  <si>
    <t>manuscrits</t>
  </si>
  <si>
    <t>copies</t>
  </si>
  <si>
    <t>fax</t>
  </si>
  <si>
    <t>courriers simples</t>
  </si>
  <si>
    <t>courrier recommandé</t>
  </si>
  <si>
    <t>N. et B.</t>
  </si>
  <si>
    <t>dossier initial</t>
  </si>
  <si>
    <t>convocation 1</t>
  </si>
  <si>
    <t>accept. mission</t>
  </si>
  <si>
    <t>été consentie en remboursement</t>
  </si>
  <si>
    <t>notif taxe</t>
  </si>
  <si>
    <t>quantités</t>
  </si>
  <si>
    <t>prix unitaires</t>
  </si>
  <si>
    <t>totaux partiels H.T.</t>
  </si>
  <si>
    <t>honoraires</t>
  </si>
  <si>
    <t>heures</t>
  </si>
  <si>
    <t>prix heure</t>
  </si>
  <si>
    <t>totaux</t>
  </si>
  <si>
    <t>visite des lieux</t>
  </si>
  <si>
    <t>réunions au bureau</t>
  </si>
  <si>
    <t>études des dossiers et recherches</t>
  </si>
  <si>
    <t>rédaction de la correspondance et du rapport</t>
  </si>
  <si>
    <t>total général H.T.</t>
  </si>
  <si>
    <t>consign.</t>
  </si>
  <si>
    <t>initiale</t>
  </si>
  <si>
    <t>ord+</t>
  </si>
  <si>
    <t>ord+++</t>
  </si>
  <si>
    <t>disponible</t>
  </si>
  <si>
    <t>total général T.T.C.</t>
  </si>
  <si>
    <t>T.V.A. 19,6%</t>
  </si>
  <si>
    <t>sous total</t>
  </si>
  <si>
    <t>couleur</t>
  </si>
  <si>
    <t>à</t>
  </si>
  <si>
    <t>Monsieur le Juge Taxateur</t>
  </si>
  <si>
    <t>C/</t>
  </si>
  <si>
    <t>Monsieur le Juge,</t>
  </si>
  <si>
    <t xml:space="preserve">  </t>
  </si>
  <si>
    <t>J'ai l'honneur de solliciter la taxe de mes frais et honoraires dans l'affaire</t>
  </si>
  <si>
    <t>visée en référence, selon la décomposition ci-dessous, le détail étant annexé.</t>
  </si>
  <si>
    <t>1 - FRAIS</t>
  </si>
  <si>
    <t>frais de déplacement et de séjour</t>
  </si>
  <si>
    <t>honoraires ou frais de techniciens</t>
  </si>
  <si>
    <t>autres frais</t>
  </si>
  <si>
    <t>sous-total frais</t>
  </si>
  <si>
    <t>1I - HONORAIRES</t>
  </si>
  <si>
    <t>étude des dossiers et recherches</t>
  </si>
  <si>
    <t>soit</t>
  </si>
  <si>
    <t>vacations à</t>
  </si>
  <si>
    <t>soit, total hors taxes</t>
  </si>
  <si>
    <t>TVA 19,6%</t>
  </si>
  <si>
    <t>total Toutes Taxes comprises</t>
  </si>
  <si>
    <t xml:space="preserve">arrété à la somme de </t>
  </si>
  <si>
    <t>euros</t>
  </si>
  <si>
    <t>Papier à en-tête de l'expert</t>
  </si>
  <si>
    <t xml:space="preserve">Tribunal de </t>
  </si>
  <si>
    <t>adresse</t>
  </si>
  <si>
    <t>Ville</t>
  </si>
  <si>
    <t xml:space="preserve">XXX </t>
  </si>
  <si>
    <t>YYY</t>
  </si>
  <si>
    <t>ordonnance n° 8167/99/R CH R</t>
  </si>
  <si>
    <t>du 2 février 1999</t>
  </si>
  <si>
    <t>une avance de 609,80 euros nous a</t>
  </si>
  <si>
    <t>de frais de sapiteur thermicien</t>
  </si>
  <si>
    <t>accédit du 2 avril 1999</t>
  </si>
  <si>
    <t>accédit du 1er juin 1999</t>
  </si>
  <si>
    <t>accédit du 14 juin 1999</t>
  </si>
  <si>
    <t>CR du 2 avril 1999</t>
  </si>
  <si>
    <t>consult thermicien</t>
  </si>
  <si>
    <t>recherches Météo</t>
  </si>
  <si>
    <t>convocation 2</t>
  </si>
  <si>
    <t>CR du 1er juin 1999</t>
  </si>
  <si>
    <t>convocation 3</t>
  </si>
  <si>
    <t>demande consign +</t>
  </si>
  <si>
    <t>let M° ALFA 16/06/99</t>
  </si>
  <si>
    <t>let M° CHOSE</t>
  </si>
  <si>
    <t>pré-rapport et expédition</t>
  </si>
  <si>
    <t>rapport et expédition</t>
  </si>
  <si>
    <t>pièces MACHIN</t>
  </si>
  <si>
    <t>relevés Météo France</t>
  </si>
  <si>
    <t>rapport thermicien</t>
  </si>
  <si>
    <t>XXX C/ YYY, ordonnance n° 8167/99/R CH R, du 2 février 1999</t>
  </si>
  <si>
    <r>
      <t xml:space="preserve">RELEVE DES FRAIS ENGAGES au 5 novembre 2001 par l'expert </t>
    </r>
    <r>
      <rPr>
        <b/>
        <i/>
        <sz val="12"/>
        <rFont val="Tms Rmn"/>
        <family val="0"/>
      </rPr>
      <t>(Prénom et NOM)</t>
    </r>
  </si>
  <si>
    <t>L'expert soussigné</t>
  </si>
  <si>
    <t>facture Météo France, 5 avril 1999</t>
  </si>
  <si>
    <t>facture thermicien, 10 juillet 1999</t>
  </si>
  <si>
    <t>pièces TRUC</t>
  </si>
  <si>
    <t>Par ordonnance du 17 juillet 1999</t>
  </si>
  <si>
    <r>
      <t xml:space="preserve">Le </t>
    </r>
    <r>
      <rPr>
        <i/>
        <sz val="12"/>
        <rFont val="Tms Rmn"/>
        <family val="0"/>
      </rPr>
      <t>jour, mois année</t>
    </r>
  </si>
  <si>
    <t>consult thermicien 4/4/99</t>
  </si>
  <si>
    <t>recherches Météo  24/3/99</t>
  </si>
  <si>
    <t xml:space="preserve">Trois mille neuf cent soxante-treize euros quatre vingt-trois centimes </t>
  </si>
  <si>
    <t xml:space="preserve">12 pages de relevés journaliers concernant la période </t>
  </si>
  <si>
    <t>81 feuilles techniques</t>
  </si>
  <si>
    <t>11 feuilles de procès-verbaux</t>
  </si>
  <si>
    <t>3 pages et 9 annexes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</si>
</sst>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9"/>
      <name val="Tms Rmn"/>
      <family val="0"/>
    </font>
    <font>
      <b/>
      <sz val="9"/>
      <name val="Tms Rmn"/>
      <family val="0"/>
    </font>
    <font>
      <u val="single"/>
      <sz val="10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  <font>
      <sz val="12"/>
      <name val="Tms Rmn"/>
      <family val="0"/>
    </font>
    <font>
      <b/>
      <sz val="14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1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2" fontId="5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2" fontId="5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1" fontId="5" fillId="0" borderId="16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8" fillId="0" borderId="25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2" fontId="4" fillId="0" borderId="3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2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5" fillId="0" borderId="38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29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4" fillId="0" borderId="36" xfId="0" applyNumberFormat="1" applyFont="1" applyBorder="1" applyAlignment="1">
      <alignment/>
    </xf>
    <xf numFmtId="4" fontId="5" fillId="0" borderId="43" xfId="0" applyNumberFormat="1" applyFont="1" applyBorder="1" applyAlignment="1">
      <alignment horizontal="right"/>
    </xf>
    <xf numFmtId="4" fontId="5" fillId="0" borderId="47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4" fillId="0" borderId="38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A4" sqref="A4"/>
    </sheetView>
  </sheetViews>
  <sheetFormatPr defaultColWidth="11.00390625" defaultRowHeight="12.75"/>
  <cols>
    <col min="1" max="1" width="13.00390625" style="0" customWidth="1"/>
    <col min="2" max="2" width="5.125" style="0" customWidth="1"/>
    <col min="3" max="3" width="5.25390625" style="0" customWidth="1"/>
    <col min="4" max="4" width="5.875" style="0" customWidth="1"/>
    <col min="5" max="5" width="5.25390625" style="0" customWidth="1"/>
    <col min="6" max="6" width="4.75390625" style="0" customWidth="1"/>
    <col min="7" max="7" width="6.25390625" style="0" customWidth="1"/>
    <col min="8" max="8" width="6.00390625" style="0" customWidth="1"/>
    <col min="9" max="9" width="7.375" style="0" customWidth="1"/>
    <col min="10" max="10" width="6.125" style="0" customWidth="1"/>
    <col min="11" max="11" width="6.25390625" style="0" customWidth="1"/>
    <col min="12" max="12" width="5.75390625" style="0" customWidth="1"/>
  </cols>
  <sheetData>
    <row r="1" spans="1:11" ht="18">
      <c r="A1" s="113" t="s">
        <v>61</v>
      </c>
      <c r="B1" s="80"/>
      <c r="C1" s="80"/>
      <c r="D1" s="80"/>
      <c r="E1" s="80"/>
      <c r="F1" s="80"/>
      <c r="G1" s="24"/>
      <c r="H1" s="80"/>
      <c r="I1" s="80"/>
      <c r="J1" s="80"/>
      <c r="K1" s="80"/>
    </row>
    <row r="2" spans="1:11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4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4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4.25">
      <c r="A6" s="80"/>
      <c r="B6" s="80"/>
      <c r="C6" s="80"/>
      <c r="D6" s="80"/>
      <c r="E6" s="80"/>
      <c r="F6" s="80" t="s">
        <v>40</v>
      </c>
      <c r="G6" s="80"/>
      <c r="H6" s="80"/>
      <c r="I6" s="80"/>
      <c r="J6" s="80"/>
      <c r="K6" s="80"/>
    </row>
    <row r="7" spans="1:11" ht="14.25">
      <c r="A7" s="80"/>
      <c r="B7" s="80"/>
      <c r="C7" s="80"/>
      <c r="D7" s="80"/>
      <c r="E7" s="80"/>
      <c r="F7" s="80"/>
      <c r="G7" s="80" t="s">
        <v>41</v>
      </c>
      <c r="H7" s="80"/>
      <c r="I7" s="80"/>
      <c r="J7" s="80"/>
      <c r="K7" s="80"/>
    </row>
    <row r="8" spans="1:11" ht="14.25">
      <c r="A8" s="80" t="s">
        <v>65</v>
      </c>
      <c r="B8" s="80"/>
      <c r="C8" s="80"/>
      <c r="D8" s="80"/>
      <c r="E8" s="80"/>
      <c r="F8" s="80"/>
      <c r="G8" s="114" t="s">
        <v>62</v>
      </c>
      <c r="H8" s="80"/>
      <c r="I8" s="80"/>
      <c r="J8" s="80"/>
      <c r="K8" s="80"/>
    </row>
    <row r="9" spans="1:11" ht="14.25">
      <c r="A9" s="80" t="s">
        <v>42</v>
      </c>
      <c r="B9" s="80"/>
      <c r="C9" s="80"/>
      <c r="D9" s="80"/>
      <c r="E9" s="80"/>
      <c r="F9" s="80"/>
      <c r="G9" s="114" t="s">
        <v>63</v>
      </c>
      <c r="H9" s="80"/>
      <c r="I9" s="80"/>
      <c r="J9" s="80"/>
      <c r="K9" s="80"/>
    </row>
    <row r="10" spans="1:11" ht="14.25">
      <c r="A10" s="80" t="s">
        <v>66</v>
      </c>
      <c r="B10" s="80"/>
      <c r="C10" s="80"/>
      <c r="D10" s="80"/>
      <c r="E10" s="80"/>
      <c r="F10" s="80"/>
      <c r="G10" s="114" t="s">
        <v>64</v>
      </c>
      <c r="H10" s="80"/>
      <c r="I10" s="80"/>
      <c r="J10" s="80"/>
      <c r="K10" s="80"/>
    </row>
    <row r="11" spans="2:11" ht="14.25"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4.25">
      <c r="A12" s="24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4.25">
      <c r="A13" s="82" t="s">
        <v>68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4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4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4.25">
      <c r="A16" s="80"/>
      <c r="B16" s="80"/>
      <c r="C16" s="80"/>
      <c r="D16" s="80"/>
      <c r="E16" s="80" t="s">
        <v>43</v>
      </c>
      <c r="F16" s="80"/>
      <c r="G16" s="80"/>
      <c r="H16" s="80"/>
      <c r="I16" s="80"/>
      <c r="J16" s="80"/>
      <c r="K16" s="80"/>
    </row>
    <row r="17" spans="1:11" ht="14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4.25">
      <c r="A18" s="80"/>
      <c r="B18" s="80" t="s">
        <v>44</v>
      </c>
      <c r="C18" s="80" t="s">
        <v>45</v>
      </c>
      <c r="D18" s="80"/>
      <c r="E18" s="80"/>
      <c r="F18" s="80"/>
      <c r="G18" s="80"/>
      <c r="H18" s="80"/>
      <c r="I18" s="80"/>
      <c r="J18" s="80"/>
      <c r="K18" s="80"/>
    </row>
    <row r="19" spans="1:11" ht="14.25">
      <c r="A19" s="80"/>
      <c r="B19" s="80" t="s">
        <v>46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4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4.25">
      <c r="A21" s="80"/>
      <c r="B21" s="80" t="s">
        <v>47</v>
      </c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4.25">
      <c r="A22" s="80"/>
      <c r="B22" s="80"/>
      <c r="C22" s="80" t="s">
        <v>48</v>
      </c>
      <c r="D22" s="80"/>
      <c r="E22" s="80"/>
      <c r="F22" s="80"/>
      <c r="G22" s="80"/>
      <c r="H22" s="80"/>
      <c r="I22" s="97">
        <f>D62</f>
        <v>117.66</v>
      </c>
      <c r="J22" s="98"/>
      <c r="K22" s="81"/>
    </row>
    <row r="23" spans="1:11" ht="14.25">
      <c r="A23" s="80"/>
      <c r="B23" s="80"/>
      <c r="C23" s="80"/>
      <c r="D23" s="80"/>
      <c r="E23" s="80"/>
      <c r="F23" s="80"/>
      <c r="G23" s="80"/>
      <c r="H23" s="80"/>
      <c r="I23" s="97"/>
      <c r="J23" s="98"/>
      <c r="K23" s="81"/>
    </row>
    <row r="24" spans="1:11" ht="14.25">
      <c r="A24" s="80"/>
      <c r="B24" s="80"/>
      <c r="C24" s="80" t="s">
        <v>49</v>
      </c>
      <c r="D24" s="80"/>
      <c r="E24" s="80"/>
      <c r="F24" s="80"/>
      <c r="G24" s="80"/>
      <c r="H24" s="80"/>
      <c r="I24" s="97">
        <f>D68</f>
        <v>701.26</v>
      </c>
      <c r="J24" s="98"/>
      <c r="K24" s="81"/>
    </row>
    <row r="25" spans="1:11" ht="14.25">
      <c r="A25" s="80"/>
      <c r="B25" s="80"/>
      <c r="C25" s="80"/>
      <c r="D25" s="80"/>
      <c r="E25" s="80"/>
      <c r="F25" s="80"/>
      <c r="G25" s="80"/>
      <c r="H25" s="80"/>
      <c r="I25" s="97"/>
      <c r="J25" s="98"/>
      <c r="K25" s="81"/>
    </row>
    <row r="26" spans="1:11" ht="14.25">
      <c r="A26" s="80"/>
      <c r="B26" s="80"/>
      <c r="C26" s="80" t="s">
        <v>50</v>
      </c>
      <c r="D26" s="80"/>
      <c r="E26" s="80"/>
      <c r="F26" s="80"/>
      <c r="G26" s="80"/>
      <c r="H26" s="80"/>
      <c r="I26" s="99">
        <f>D96</f>
        <v>1055.0299999999997</v>
      </c>
      <c r="J26" s="98"/>
      <c r="K26" s="81"/>
    </row>
    <row r="27" spans="1:11" ht="14.25">
      <c r="A27" s="80"/>
      <c r="B27" s="80"/>
      <c r="C27" s="80"/>
      <c r="D27" s="80" t="s">
        <v>51</v>
      </c>
      <c r="E27" s="80"/>
      <c r="F27" s="80"/>
      <c r="G27" s="80"/>
      <c r="H27" s="80"/>
      <c r="I27" s="97"/>
      <c r="J27" s="118">
        <f>I22+I24+I26</f>
        <v>1873.9499999999998</v>
      </c>
      <c r="K27" s="81"/>
    </row>
    <row r="28" spans="1:11" ht="14.25">
      <c r="A28" s="80"/>
      <c r="B28" s="80"/>
      <c r="C28" s="80"/>
      <c r="D28" s="80"/>
      <c r="E28" s="80"/>
      <c r="F28" s="80"/>
      <c r="G28" s="80"/>
      <c r="H28" s="80"/>
      <c r="I28" s="97"/>
      <c r="J28" s="98"/>
      <c r="K28" s="81"/>
    </row>
    <row r="29" spans="1:11" ht="14.25">
      <c r="A29" s="80"/>
      <c r="B29" s="80" t="s">
        <v>52</v>
      </c>
      <c r="C29" s="80"/>
      <c r="D29" s="80"/>
      <c r="E29" s="80"/>
      <c r="F29" s="80"/>
      <c r="G29" s="80"/>
      <c r="H29" s="80"/>
      <c r="I29" s="97"/>
      <c r="J29" s="98"/>
      <c r="K29" s="81"/>
    </row>
    <row r="30" spans="1:11" ht="14.25">
      <c r="A30" s="80"/>
      <c r="B30" s="80"/>
      <c r="C30" s="80" t="s">
        <v>26</v>
      </c>
      <c r="D30" s="80"/>
      <c r="E30" s="80"/>
      <c r="F30" s="80"/>
      <c r="G30" s="80"/>
      <c r="H30" s="119">
        <f>B104</f>
        <v>6.5</v>
      </c>
      <c r="I30" s="97"/>
      <c r="J30" s="98"/>
      <c r="K30" s="81"/>
    </row>
    <row r="31" spans="1:11" ht="14.25">
      <c r="A31" s="80"/>
      <c r="B31" s="80"/>
      <c r="C31" s="80"/>
      <c r="D31" s="80"/>
      <c r="E31" s="80"/>
      <c r="F31" s="80"/>
      <c r="G31" s="80"/>
      <c r="H31" s="119"/>
      <c r="I31" s="97"/>
      <c r="J31" s="98"/>
      <c r="K31" s="81"/>
    </row>
    <row r="32" spans="1:11" ht="14.25">
      <c r="A32" s="80"/>
      <c r="B32" s="80"/>
      <c r="C32" s="80" t="s">
        <v>27</v>
      </c>
      <c r="D32" s="80"/>
      <c r="E32" s="80"/>
      <c r="F32" s="80"/>
      <c r="G32" s="80"/>
      <c r="H32" s="119">
        <f>B108</f>
        <v>0</v>
      </c>
      <c r="I32" s="97"/>
      <c r="J32" s="98"/>
      <c r="K32" s="81"/>
    </row>
    <row r="33" spans="1:11" ht="14.25">
      <c r="A33" s="80"/>
      <c r="B33" s="80"/>
      <c r="C33" s="80"/>
      <c r="D33" s="80"/>
      <c r="E33" s="80"/>
      <c r="F33" s="80"/>
      <c r="G33" s="80"/>
      <c r="H33" s="119"/>
      <c r="I33" s="97"/>
      <c r="J33" s="98"/>
      <c r="K33" s="81"/>
    </row>
    <row r="34" spans="1:11" ht="14.25">
      <c r="A34" s="80"/>
      <c r="B34" s="80"/>
      <c r="C34" s="80" t="s">
        <v>53</v>
      </c>
      <c r="D34" s="80"/>
      <c r="E34" s="80"/>
      <c r="F34" s="80"/>
      <c r="G34" s="80"/>
      <c r="H34" s="119">
        <f>B117</f>
        <v>5</v>
      </c>
      <c r="I34" s="97"/>
      <c r="J34" s="98"/>
      <c r="K34" s="81"/>
    </row>
    <row r="35" spans="1:11" ht="14.25">
      <c r="A35" s="80"/>
      <c r="B35" s="80"/>
      <c r="C35" s="80"/>
      <c r="D35" s="80"/>
      <c r="E35" s="80"/>
      <c r="F35" s="80"/>
      <c r="G35" s="80"/>
      <c r="H35" s="119"/>
      <c r="I35" s="97"/>
      <c r="J35" s="98"/>
      <c r="K35" s="81"/>
    </row>
    <row r="36" spans="1:11" ht="14.25">
      <c r="A36" s="80"/>
      <c r="B36" s="80"/>
      <c r="C36" s="80" t="s">
        <v>29</v>
      </c>
      <c r="D36" s="80"/>
      <c r="E36" s="80"/>
      <c r="F36" s="80"/>
      <c r="G36" s="80"/>
      <c r="H36" s="65">
        <f>B132</f>
        <v>12.25</v>
      </c>
      <c r="I36" s="97"/>
      <c r="J36" s="98"/>
      <c r="K36" s="81"/>
    </row>
    <row r="37" spans="1:11" ht="14.25">
      <c r="A37" s="80"/>
      <c r="B37" s="80"/>
      <c r="C37" s="80"/>
      <c r="D37" s="80"/>
      <c r="E37" s="80"/>
      <c r="F37" s="80"/>
      <c r="G37" s="80"/>
      <c r="H37" s="80"/>
      <c r="I37" s="97"/>
      <c r="J37" s="98"/>
      <c r="K37" s="81"/>
    </row>
    <row r="38" spans="1:11" ht="14.25">
      <c r="A38" s="80"/>
      <c r="B38" s="80"/>
      <c r="C38" s="80"/>
      <c r="D38" s="80" t="s">
        <v>54</v>
      </c>
      <c r="E38" s="119">
        <f>H30+H32+H34+H36</f>
        <v>23.75</v>
      </c>
      <c r="F38" s="80" t="s">
        <v>55</v>
      </c>
      <c r="G38" s="80"/>
      <c r="H38" s="118">
        <v>61</v>
      </c>
      <c r="I38" s="97"/>
      <c r="J38" s="89">
        <f>E38*H38</f>
        <v>1448.75</v>
      </c>
      <c r="K38" s="81"/>
    </row>
    <row r="39" spans="1:11" ht="14.25">
      <c r="A39" s="80"/>
      <c r="B39" s="80"/>
      <c r="C39" s="80"/>
      <c r="D39" s="80"/>
      <c r="E39" s="80"/>
      <c r="F39" s="80"/>
      <c r="G39" s="80"/>
      <c r="H39" s="80"/>
      <c r="I39" s="97"/>
      <c r="J39" s="98"/>
      <c r="K39" s="81"/>
    </row>
    <row r="40" spans="1:11" ht="14.25">
      <c r="A40" s="80"/>
      <c r="B40" s="80"/>
      <c r="C40" s="80"/>
      <c r="D40" s="80" t="s">
        <v>56</v>
      </c>
      <c r="E40" s="80"/>
      <c r="F40" s="80"/>
      <c r="G40" s="80"/>
      <c r="H40" s="80"/>
      <c r="I40" s="97"/>
      <c r="J40" s="118">
        <f>J27+J38</f>
        <v>3322.7</v>
      </c>
      <c r="K40" s="81"/>
    </row>
    <row r="41" spans="1:11" ht="14.25">
      <c r="A41" s="80"/>
      <c r="B41" s="80"/>
      <c r="C41" s="80"/>
      <c r="D41" s="80" t="s">
        <v>57</v>
      </c>
      <c r="E41" s="80"/>
      <c r="F41" s="80"/>
      <c r="G41" s="80"/>
      <c r="H41" s="80"/>
      <c r="I41" s="97"/>
      <c r="J41" s="89">
        <f>J40*0.196</f>
        <v>651.2492</v>
      </c>
      <c r="K41" s="81"/>
    </row>
    <row r="42" spans="1:11" ht="14.25">
      <c r="A42" s="80"/>
      <c r="B42" s="80"/>
      <c r="C42" s="80"/>
      <c r="D42" s="80" t="s">
        <v>58</v>
      </c>
      <c r="E42" s="80"/>
      <c r="F42" s="80"/>
      <c r="G42" s="80"/>
      <c r="H42" s="80"/>
      <c r="I42" s="97"/>
      <c r="J42" s="118">
        <f>J40+J41</f>
        <v>3973.9492</v>
      </c>
      <c r="K42" s="120" t="s">
        <v>60</v>
      </c>
    </row>
    <row r="43" spans="1:11" ht="14.25">
      <c r="A43" s="80"/>
      <c r="B43" s="80"/>
      <c r="C43" s="80"/>
      <c r="D43" s="80" t="s">
        <v>59</v>
      </c>
      <c r="E43" s="80"/>
      <c r="F43" s="80"/>
      <c r="G43" s="80"/>
      <c r="H43" s="80"/>
      <c r="I43" s="98"/>
      <c r="J43" s="118">
        <f>J42</f>
        <v>3973.9492</v>
      </c>
      <c r="K43" s="120" t="s">
        <v>60</v>
      </c>
    </row>
    <row r="44" spans="1:11" ht="14.25">
      <c r="A44" s="80"/>
      <c r="B44" s="80"/>
      <c r="C44" s="80"/>
      <c r="D44" s="80"/>
      <c r="E44" s="80"/>
      <c r="F44" s="80"/>
      <c r="G44" s="80"/>
      <c r="H44" s="80"/>
      <c r="I44" s="98"/>
      <c r="J44" s="118"/>
      <c r="K44" s="120"/>
    </row>
    <row r="45" spans="1:11" ht="14.25">
      <c r="A45" s="80"/>
      <c r="B45" s="80"/>
      <c r="C45" s="24" t="s">
        <v>98</v>
      </c>
      <c r="E45" s="80"/>
      <c r="F45" s="80"/>
      <c r="G45" s="80"/>
      <c r="H45" s="80"/>
      <c r="I45" s="98"/>
      <c r="J45" s="98"/>
      <c r="K45" s="81"/>
    </row>
    <row r="46" spans="1:11" ht="14.25">
      <c r="A46" s="80"/>
      <c r="B46" s="80"/>
      <c r="C46" s="80"/>
      <c r="D46" s="24"/>
      <c r="E46" s="24"/>
      <c r="F46" s="80"/>
      <c r="G46" s="80"/>
      <c r="H46" s="80"/>
      <c r="I46" s="98"/>
      <c r="J46" s="98"/>
      <c r="K46" s="81"/>
    </row>
    <row r="47" spans="1:11" ht="14.25">
      <c r="A47" s="80"/>
      <c r="B47" s="80"/>
      <c r="C47" s="80"/>
      <c r="D47" s="80"/>
      <c r="E47" s="80"/>
      <c r="F47" s="80"/>
      <c r="G47" s="80"/>
      <c r="H47" s="80"/>
      <c r="I47" s="98"/>
      <c r="J47" s="98"/>
      <c r="K47" s="81"/>
    </row>
    <row r="48" spans="1:11" ht="14.25">
      <c r="A48" s="24" t="s">
        <v>94</v>
      </c>
      <c r="B48" s="80"/>
      <c r="C48" s="80"/>
      <c r="D48" s="80"/>
      <c r="E48" s="80"/>
      <c r="F48" s="80"/>
      <c r="G48" s="80"/>
      <c r="H48" s="80"/>
      <c r="I48" s="80" t="s">
        <v>95</v>
      </c>
      <c r="J48" s="98"/>
      <c r="K48" s="81"/>
    </row>
    <row r="49" spans="1:11" ht="14.25">
      <c r="A49" s="24" t="s">
        <v>69</v>
      </c>
      <c r="B49" s="80"/>
      <c r="C49" s="80"/>
      <c r="D49" s="80"/>
      <c r="E49" s="80"/>
      <c r="F49" s="80"/>
      <c r="G49" s="80"/>
      <c r="H49" s="80"/>
      <c r="I49" s="98" t="s">
        <v>90</v>
      </c>
      <c r="J49" s="80"/>
      <c r="K49" s="80"/>
    </row>
    <row r="50" spans="1:11" ht="14.25">
      <c r="A50" s="24" t="s">
        <v>17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ht="14.25">
      <c r="A51" s="24" t="s">
        <v>70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2:11" ht="14.25"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9" ht="14.25">
      <c r="A53" s="24" t="s">
        <v>88</v>
      </c>
      <c r="B53" s="24"/>
      <c r="C53" s="24"/>
      <c r="D53" s="24"/>
      <c r="E53" s="24"/>
      <c r="F53" s="24"/>
      <c r="G53" s="24"/>
      <c r="H53" s="24"/>
      <c r="I53" s="24"/>
    </row>
    <row r="54" spans="1:9" ht="6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4.25">
      <c r="A55" s="24" t="s">
        <v>89</v>
      </c>
      <c r="B55" s="24"/>
      <c r="C55" s="24"/>
      <c r="D55" s="24"/>
      <c r="E55" s="24"/>
      <c r="F55" s="24"/>
      <c r="G55" s="24"/>
      <c r="H55" s="24"/>
      <c r="I55" s="24"/>
    </row>
    <row r="56" ht="6.75" customHeight="1" thickBot="1"/>
    <row r="57" spans="1:12" ht="12" customHeight="1">
      <c r="A57" s="35" t="s">
        <v>0</v>
      </c>
      <c r="B57" s="36" t="s">
        <v>1</v>
      </c>
      <c r="C57" s="36" t="s">
        <v>2</v>
      </c>
      <c r="D57" s="36" t="s">
        <v>3</v>
      </c>
      <c r="E57" s="60"/>
      <c r="F57" s="2"/>
      <c r="G57" s="2"/>
      <c r="H57" s="2"/>
      <c r="I57" s="2"/>
      <c r="J57" s="2"/>
      <c r="K57" s="2"/>
      <c r="L57" s="12"/>
    </row>
    <row r="58" spans="1:12" ht="12" customHeight="1">
      <c r="A58" s="4" t="s">
        <v>71</v>
      </c>
      <c r="B58" s="40">
        <v>74</v>
      </c>
      <c r="C58" s="17">
        <v>0.53</v>
      </c>
      <c r="D58" s="83">
        <f>B58*C58</f>
        <v>39.22</v>
      </c>
      <c r="E58" s="47"/>
      <c r="F58" s="13"/>
      <c r="G58" s="13"/>
      <c r="H58" s="13"/>
      <c r="I58" s="13"/>
      <c r="J58" s="13"/>
      <c r="K58" s="13"/>
      <c r="L58" s="14"/>
    </row>
    <row r="59" spans="1:12" ht="10.5" customHeight="1">
      <c r="A59" s="4" t="s">
        <v>72</v>
      </c>
      <c r="B59" s="40">
        <v>74</v>
      </c>
      <c r="C59" s="17">
        <v>0.53</v>
      </c>
      <c r="D59" s="83">
        <f>B59*C59</f>
        <v>39.22</v>
      </c>
      <c r="E59" s="47"/>
      <c r="F59" s="13"/>
      <c r="G59" s="13"/>
      <c r="H59" s="13"/>
      <c r="I59" s="13"/>
      <c r="J59" s="13"/>
      <c r="K59" s="13"/>
      <c r="L59" s="14"/>
    </row>
    <row r="60" spans="1:12" ht="12" customHeight="1">
      <c r="A60" s="4" t="s">
        <v>73</v>
      </c>
      <c r="B60" s="40">
        <v>74</v>
      </c>
      <c r="C60" s="17">
        <v>0.53</v>
      </c>
      <c r="D60" s="83">
        <f>B60*C60</f>
        <v>39.22</v>
      </c>
      <c r="E60" s="47"/>
      <c r="F60" s="13"/>
      <c r="G60" s="13"/>
      <c r="H60" s="13"/>
      <c r="I60" s="13"/>
      <c r="J60" s="13"/>
      <c r="K60" s="13"/>
      <c r="L60" s="14"/>
    </row>
    <row r="61" spans="1:12" ht="12" customHeight="1">
      <c r="A61" s="4"/>
      <c r="B61" s="41"/>
      <c r="C61" s="17"/>
      <c r="D61" s="88"/>
      <c r="E61" s="47"/>
      <c r="F61" s="13"/>
      <c r="G61" s="13"/>
      <c r="H61" s="13"/>
      <c r="I61" s="13"/>
      <c r="J61" s="13"/>
      <c r="K61" s="13"/>
      <c r="L61" s="14"/>
    </row>
    <row r="62" spans="1:12" ht="12" customHeight="1" thickBot="1">
      <c r="A62" s="6" t="s">
        <v>4</v>
      </c>
      <c r="B62" s="43">
        <f>SUM(B58:B61)</f>
        <v>222</v>
      </c>
      <c r="C62" s="11"/>
      <c r="D62" s="90">
        <f>SUM(D58:D61)</f>
        <v>117.66</v>
      </c>
      <c r="E62" s="48"/>
      <c r="F62" s="15"/>
      <c r="G62" s="15"/>
      <c r="H62" s="15"/>
      <c r="I62" s="15"/>
      <c r="J62" s="15"/>
      <c r="K62" s="15"/>
      <c r="L62" s="16"/>
    </row>
    <row r="63" spans="2:11" ht="5.25" customHeight="1" thickBot="1">
      <c r="B63" s="45"/>
      <c r="D63" s="45"/>
      <c r="E63" s="45"/>
      <c r="K63" s="13"/>
    </row>
    <row r="64" spans="1:12" ht="12" customHeight="1">
      <c r="A64" s="35" t="s">
        <v>5</v>
      </c>
      <c r="B64" s="46"/>
      <c r="C64" s="37"/>
      <c r="D64" s="49" t="s">
        <v>6</v>
      </c>
      <c r="E64" s="61"/>
      <c r="F64" s="2"/>
      <c r="G64" s="2"/>
      <c r="H64" s="2"/>
      <c r="I64" s="2"/>
      <c r="J64" s="2"/>
      <c r="K64" s="2"/>
      <c r="L64" s="12"/>
    </row>
    <row r="65" spans="1:12" ht="12" customHeight="1">
      <c r="A65" s="4" t="s">
        <v>91</v>
      </c>
      <c r="B65" s="47"/>
      <c r="C65" s="13"/>
      <c r="D65" s="83">
        <v>91.46</v>
      </c>
      <c r="E65" s="47"/>
      <c r="F65" s="13"/>
      <c r="G65" s="13"/>
      <c r="H65" s="13"/>
      <c r="I65" s="13"/>
      <c r="J65" s="13"/>
      <c r="K65" s="13"/>
      <c r="L65" s="14"/>
    </row>
    <row r="66" spans="1:12" ht="12" customHeight="1">
      <c r="A66" s="4" t="s">
        <v>92</v>
      </c>
      <c r="B66" s="47"/>
      <c r="C66" s="13"/>
      <c r="D66" s="83">
        <v>609.8</v>
      </c>
      <c r="E66" s="47"/>
      <c r="F66" s="13"/>
      <c r="G66" s="13"/>
      <c r="H66" s="13"/>
      <c r="I66" s="13"/>
      <c r="J66" s="13"/>
      <c r="K66" s="13"/>
      <c r="L66" s="14"/>
    </row>
    <row r="67" spans="1:12" ht="12" customHeight="1">
      <c r="A67" s="4"/>
      <c r="B67" s="47"/>
      <c r="C67" s="5"/>
      <c r="D67" s="88"/>
      <c r="E67" s="47"/>
      <c r="F67" s="13"/>
      <c r="G67" s="13"/>
      <c r="H67" s="13"/>
      <c r="I67" s="13"/>
      <c r="J67" s="13"/>
      <c r="K67" s="13"/>
      <c r="L67" s="14"/>
    </row>
    <row r="68" spans="1:12" ht="12" customHeight="1" thickBot="1">
      <c r="A68" s="6" t="s">
        <v>4</v>
      </c>
      <c r="B68" s="48"/>
      <c r="C68" s="7"/>
      <c r="D68" s="90">
        <f>SUM(D65:D67)</f>
        <v>701.26</v>
      </c>
      <c r="E68" s="48"/>
      <c r="F68" s="15"/>
      <c r="G68" s="15"/>
      <c r="H68" s="15"/>
      <c r="I68" s="15"/>
      <c r="J68" s="15"/>
      <c r="K68" s="15"/>
      <c r="L68" s="16"/>
    </row>
    <row r="69" ht="5.25" customHeight="1" thickBot="1">
      <c r="K69" s="13"/>
    </row>
    <row r="70" spans="1:12" ht="12" customHeight="1">
      <c r="A70" s="27" t="s">
        <v>7</v>
      </c>
      <c r="B70" s="8" t="s">
        <v>8</v>
      </c>
      <c r="C70" s="8" t="s">
        <v>9</v>
      </c>
      <c r="D70" s="8" t="s">
        <v>9</v>
      </c>
      <c r="E70" s="1" t="s">
        <v>10</v>
      </c>
      <c r="F70" s="64"/>
      <c r="G70" s="2"/>
      <c r="H70" s="8" t="s">
        <v>11</v>
      </c>
      <c r="I70" s="2"/>
      <c r="J70" s="71"/>
      <c r="K70" s="8" t="s">
        <v>12</v>
      </c>
      <c r="L70" s="12"/>
    </row>
    <row r="71" spans="1:12" ht="12" customHeight="1">
      <c r="A71" s="38"/>
      <c r="B71" s="39"/>
      <c r="C71" s="39" t="s">
        <v>13</v>
      </c>
      <c r="D71" s="39" t="s">
        <v>39</v>
      </c>
      <c r="E71" s="39"/>
      <c r="F71" s="73">
        <v>0.46</v>
      </c>
      <c r="G71" s="73">
        <v>0.69</v>
      </c>
      <c r="H71" s="73">
        <v>1.02</v>
      </c>
      <c r="I71" s="73">
        <v>3.2</v>
      </c>
      <c r="J71" s="73">
        <v>4.27</v>
      </c>
      <c r="K71" s="73">
        <v>6.78</v>
      </c>
      <c r="L71" s="74">
        <v>7.85</v>
      </c>
    </row>
    <row r="72" spans="1:12" ht="12" customHeight="1">
      <c r="A72" s="4" t="s">
        <v>16</v>
      </c>
      <c r="B72" s="40">
        <v>1</v>
      </c>
      <c r="C72" s="40">
        <v>1</v>
      </c>
      <c r="D72" s="40"/>
      <c r="E72" s="40"/>
      <c r="F72" s="9">
        <v>1</v>
      </c>
      <c r="G72" s="9"/>
      <c r="H72" s="9"/>
      <c r="I72" s="9"/>
      <c r="J72" s="9"/>
      <c r="K72" s="5"/>
      <c r="L72" s="66"/>
    </row>
    <row r="73" spans="1:12" ht="12" customHeight="1">
      <c r="A73" s="4" t="s">
        <v>15</v>
      </c>
      <c r="B73" s="40">
        <v>4</v>
      </c>
      <c r="C73" s="40">
        <v>6</v>
      </c>
      <c r="D73" s="40"/>
      <c r="E73" s="40">
        <v>6</v>
      </c>
      <c r="F73" s="9">
        <v>7</v>
      </c>
      <c r="G73" s="9"/>
      <c r="H73" s="9"/>
      <c r="I73" s="9"/>
      <c r="J73" s="9">
        <v>4</v>
      </c>
      <c r="K73" s="5"/>
      <c r="L73" s="66"/>
    </row>
    <row r="74" spans="1:12" ht="12" customHeight="1">
      <c r="A74" s="4" t="s">
        <v>74</v>
      </c>
      <c r="B74" s="40">
        <v>12</v>
      </c>
      <c r="C74" s="40">
        <v>160</v>
      </c>
      <c r="D74" s="40"/>
      <c r="E74" s="40"/>
      <c r="F74" s="9"/>
      <c r="G74" s="9"/>
      <c r="H74" s="9">
        <v>10</v>
      </c>
      <c r="I74" s="9"/>
      <c r="J74" s="9"/>
      <c r="K74" s="5"/>
      <c r="L74" s="66"/>
    </row>
    <row r="75" spans="1:12" ht="12" customHeight="1">
      <c r="A75" s="4" t="s">
        <v>97</v>
      </c>
      <c r="B75" s="40">
        <v>1</v>
      </c>
      <c r="C75" s="40">
        <v>1</v>
      </c>
      <c r="D75" s="40"/>
      <c r="E75" s="40"/>
      <c r="F75" s="9">
        <v>1</v>
      </c>
      <c r="G75" s="9"/>
      <c r="H75" s="9"/>
      <c r="I75" s="9"/>
      <c r="J75" s="9"/>
      <c r="K75" s="5"/>
      <c r="L75" s="66"/>
    </row>
    <row r="76" spans="1:12" ht="12" customHeight="1">
      <c r="A76" s="4" t="s">
        <v>96</v>
      </c>
      <c r="B76" s="40">
        <v>1</v>
      </c>
      <c r="C76" s="40">
        <v>11</v>
      </c>
      <c r="D76" s="40"/>
      <c r="E76" s="40"/>
      <c r="F76" s="9">
        <v>11</v>
      </c>
      <c r="G76" s="9"/>
      <c r="H76" s="9"/>
      <c r="I76" s="9"/>
      <c r="J76" s="9"/>
      <c r="K76" s="5"/>
      <c r="L76" s="66"/>
    </row>
    <row r="77" spans="1:12" ht="12" customHeight="1">
      <c r="A77" s="4" t="s">
        <v>80</v>
      </c>
      <c r="B77" s="40">
        <v>2</v>
      </c>
      <c r="C77" s="40">
        <v>18</v>
      </c>
      <c r="D77" s="40"/>
      <c r="E77" s="40"/>
      <c r="F77" s="9">
        <v>9</v>
      </c>
      <c r="G77" s="9"/>
      <c r="H77" s="9"/>
      <c r="I77" s="9"/>
      <c r="J77" s="9"/>
      <c r="K77" s="5"/>
      <c r="L77" s="66"/>
    </row>
    <row r="78" spans="1:12" ht="12" customHeight="1">
      <c r="A78" s="4" t="s">
        <v>77</v>
      </c>
      <c r="B78" s="40">
        <v>4</v>
      </c>
      <c r="C78" s="40">
        <v>6</v>
      </c>
      <c r="D78" s="40"/>
      <c r="E78" s="40">
        <v>6</v>
      </c>
      <c r="F78" s="9">
        <v>6</v>
      </c>
      <c r="G78" s="9"/>
      <c r="H78" s="9"/>
      <c r="I78" s="9"/>
      <c r="J78" s="9">
        <v>4</v>
      </c>
      <c r="K78" s="5"/>
      <c r="L78" s="66"/>
    </row>
    <row r="79" spans="1:12" ht="12" customHeight="1">
      <c r="A79" s="4" t="s">
        <v>78</v>
      </c>
      <c r="B79" s="40">
        <v>4</v>
      </c>
      <c r="C79" s="40">
        <v>40</v>
      </c>
      <c r="D79" s="40"/>
      <c r="E79" s="40"/>
      <c r="F79" s="9"/>
      <c r="G79" s="9">
        <v>4</v>
      </c>
      <c r="H79" s="9"/>
      <c r="I79" s="9"/>
      <c r="J79" s="9"/>
      <c r="K79" s="5"/>
      <c r="L79" s="66"/>
    </row>
    <row r="80" spans="1:12" ht="12" customHeight="1">
      <c r="A80" s="4" t="s">
        <v>79</v>
      </c>
      <c r="B80" s="40">
        <v>4</v>
      </c>
      <c r="C80" s="40">
        <v>6</v>
      </c>
      <c r="D80" s="40"/>
      <c r="E80" s="40"/>
      <c r="F80" s="9">
        <v>6</v>
      </c>
      <c r="G80" s="9"/>
      <c r="H80" s="9"/>
      <c r="I80" s="9"/>
      <c r="J80" s="9">
        <v>4</v>
      </c>
      <c r="K80" s="5"/>
      <c r="L80" s="66"/>
    </row>
    <row r="81" spans="1:12" ht="12" customHeight="1">
      <c r="A81" s="4" t="s">
        <v>81</v>
      </c>
      <c r="B81" s="40">
        <v>2</v>
      </c>
      <c r="C81" s="40">
        <v>10</v>
      </c>
      <c r="D81" s="40"/>
      <c r="E81" s="40"/>
      <c r="F81" s="9">
        <v>10</v>
      </c>
      <c r="G81" s="9"/>
      <c r="H81" s="9"/>
      <c r="I81" s="9"/>
      <c r="J81" s="9"/>
      <c r="K81" s="5"/>
      <c r="L81" s="66"/>
    </row>
    <row r="82" spans="1:12" ht="12" customHeight="1">
      <c r="A82" s="4" t="s">
        <v>83</v>
      </c>
      <c r="B82" s="40">
        <v>6</v>
      </c>
      <c r="C82" s="40">
        <v>61</v>
      </c>
      <c r="D82" s="40"/>
      <c r="E82" s="40"/>
      <c r="F82" s="9">
        <v>1</v>
      </c>
      <c r="G82" s="9">
        <v>10</v>
      </c>
      <c r="H82" s="9"/>
      <c r="I82" s="9"/>
      <c r="J82" s="9"/>
      <c r="K82" s="5"/>
      <c r="L82" s="66"/>
    </row>
    <row r="83" spans="1:12" ht="12" customHeight="1">
      <c r="A83" s="4" t="s">
        <v>82</v>
      </c>
      <c r="B83" s="40">
        <v>1</v>
      </c>
      <c r="C83" s="40">
        <v>10</v>
      </c>
      <c r="D83" s="40"/>
      <c r="E83" s="40"/>
      <c r="F83" s="9">
        <v>10</v>
      </c>
      <c r="G83" s="9"/>
      <c r="H83" s="9"/>
      <c r="I83" s="9"/>
      <c r="J83" s="9"/>
      <c r="K83" s="5"/>
      <c r="L83" s="66"/>
    </row>
    <row r="84" spans="1:12" ht="12" customHeight="1">
      <c r="A84" s="4" t="s">
        <v>84</v>
      </c>
      <c r="B84" s="40">
        <v>22</v>
      </c>
      <c r="C84" s="40">
        <v>823</v>
      </c>
      <c r="D84" s="40"/>
      <c r="E84" s="40"/>
      <c r="F84" s="9"/>
      <c r="G84" s="9"/>
      <c r="H84" s="9"/>
      <c r="I84" s="9">
        <v>4</v>
      </c>
      <c r="J84" s="9"/>
      <c r="K84" s="5">
        <v>4</v>
      </c>
      <c r="L84" s="115">
        <v>1</v>
      </c>
    </row>
    <row r="85" spans="1:12" ht="12" customHeight="1">
      <c r="A85" s="4" t="s">
        <v>18</v>
      </c>
      <c r="B85" s="41">
        <v>2</v>
      </c>
      <c r="C85" s="41">
        <v>12</v>
      </c>
      <c r="D85" s="41"/>
      <c r="E85" s="41"/>
      <c r="F85" s="10"/>
      <c r="G85" s="10"/>
      <c r="H85" s="10"/>
      <c r="I85" s="10"/>
      <c r="J85" s="10">
        <v>4</v>
      </c>
      <c r="K85" s="65"/>
      <c r="L85" s="67"/>
    </row>
    <row r="86" spans="1:12" ht="12" customHeight="1">
      <c r="A86" s="4" t="s">
        <v>19</v>
      </c>
      <c r="B86" s="44">
        <f>SUM(B72:B85)</f>
        <v>66</v>
      </c>
      <c r="C86" s="44">
        <v>1000</v>
      </c>
      <c r="D86" s="44">
        <f aca="true" t="shared" si="0" ref="D86:L86">SUM(D72:D85)</f>
        <v>0</v>
      </c>
      <c r="E86" s="44">
        <f t="shared" si="0"/>
        <v>12</v>
      </c>
      <c r="F86" s="44">
        <f t="shared" si="0"/>
        <v>62</v>
      </c>
      <c r="G86" s="44">
        <f t="shared" si="0"/>
        <v>14</v>
      </c>
      <c r="H86" s="44">
        <f t="shared" si="0"/>
        <v>10</v>
      </c>
      <c r="I86" s="44">
        <f t="shared" si="0"/>
        <v>4</v>
      </c>
      <c r="J86" s="44">
        <f t="shared" si="0"/>
        <v>16</v>
      </c>
      <c r="K86" s="44">
        <f t="shared" si="0"/>
        <v>4</v>
      </c>
      <c r="L86" s="70">
        <f t="shared" si="0"/>
        <v>1</v>
      </c>
    </row>
    <row r="87" spans="1:12" ht="12" customHeight="1">
      <c r="A87" s="4" t="s">
        <v>20</v>
      </c>
      <c r="B87" s="84">
        <v>5.64</v>
      </c>
      <c r="C87" s="85">
        <v>0.46</v>
      </c>
      <c r="D87" s="84">
        <v>2.29</v>
      </c>
      <c r="E87" s="84">
        <v>0.76</v>
      </c>
      <c r="F87" s="73">
        <v>0.46</v>
      </c>
      <c r="G87" s="73">
        <v>0.69</v>
      </c>
      <c r="H87" s="73">
        <v>1.02</v>
      </c>
      <c r="I87" s="73">
        <v>3.2</v>
      </c>
      <c r="J87" s="73">
        <v>4.27</v>
      </c>
      <c r="K87" s="73">
        <v>6.78</v>
      </c>
      <c r="L87" s="74">
        <v>7.85</v>
      </c>
    </row>
    <row r="88" spans="1:12" ht="12" customHeight="1">
      <c r="A88" s="79" t="s">
        <v>38</v>
      </c>
      <c r="B88" s="72"/>
      <c r="C88" s="72">
        <f>C86*C87</f>
        <v>460</v>
      </c>
      <c r="D88" s="72"/>
      <c r="E88" s="72"/>
      <c r="F88" s="73"/>
      <c r="G88" s="73"/>
      <c r="H88" s="73"/>
      <c r="I88" s="73"/>
      <c r="J88" s="73"/>
      <c r="K88" s="73"/>
      <c r="L88" s="74"/>
    </row>
    <row r="89" spans="1:12" ht="12" customHeight="1">
      <c r="A89" s="4" t="s">
        <v>19</v>
      </c>
      <c r="B89" s="75"/>
      <c r="C89" s="78">
        <f>(C72+C73+C74+C76+C77+C78+C79+C80+C81+C82+C83+C84+C85)-1000</f>
        <v>164</v>
      </c>
      <c r="D89" s="75"/>
      <c r="E89" s="75"/>
      <c r="F89" s="76"/>
      <c r="G89" s="76"/>
      <c r="H89" s="76"/>
      <c r="I89" s="76"/>
      <c r="J89" s="76"/>
      <c r="K89" s="76"/>
      <c r="L89" s="77"/>
    </row>
    <row r="90" spans="1:12" ht="12" customHeight="1">
      <c r="A90" s="4" t="s">
        <v>20</v>
      </c>
      <c r="B90" s="100"/>
      <c r="C90" s="101">
        <v>0.3</v>
      </c>
      <c r="D90" s="100"/>
      <c r="E90" s="100"/>
      <c r="F90" s="102"/>
      <c r="G90" s="102"/>
      <c r="H90" s="102"/>
      <c r="I90" s="102"/>
      <c r="J90" s="102"/>
      <c r="K90" s="102"/>
      <c r="L90" s="103"/>
    </row>
    <row r="91" spans="1:12" ht="12" customHeight="1">
      <c r="A91" s="79" t="s">
        <v>38</v>
      </c>
      <c r="B91" s="104"/>
      <c r="C91" s="105">
        <f>C89*C90</f>
        <v>49.199999999999996</v>
      </c>
      <c r="D91" s="104"/>
      <c r="E91" s="104"/>
      <c r="F91" s="106"/>
      <c r="G91" s="106"/>
      <c r="H91" s="106"/>
      <c r="I91" s="106"/>
      <c r="J91" s="106"/>
      <c r="K91" s="106"/>
      <c r="L91" s="107"/>
    </row>
    <row r="92" spans="1:12" ht="12" customHeight="1">
      <c r="A92" s="4" t="s">
        <v>19</v>
      </c>
      <c r="B92" s="100"/>
      <c r="C92" s="100"/>
      <c r="D92" s="100"/>
      <c r="E92" s="100"/>
      <c r="F92" s="102"/>
      <c r="G92" s="102"/>
      <c r="H92" s="102"/>
      <c r="I92" s="102"/>
      <c r="J92" s="102"/>
      <c r="K92" s="102"/>
      <c r="L92" s="103"/>
    </row>
    <row r="93" spans="1:12" ht="12" customHeight="1">
      <c r="A93" s="4" t="s">
        <v>20</v>
      </c>
      <c r="B93" s="100"/>
      <c r="C93" s="101">
        <v>0.24</v>
      </c>
      <c r="D93" s="100"/>
      <c r="E93" s="100"/>
      <c r="F93" s="102"/>
      <c r="G93" s="102"/>
      <c r="H93" s="102"/>
      <c r="I93" s="102"/>
      <c r="J93" s="102"/>
      <c r="K93" s="102"/>
      <c r="L93" s="103"/>
    </row>
    <row r="94" spans="1:12" ht="12" customHeight="1">
      <c r="A94" s="79" t="s">
        <v>38</v>
      </c>
      <c r="B94" s="108"/>
      <c r="C94" s="108">
        <f>C92*C93</f>
        <v>0</v>
      </c>
      <c r="D94" s="108"/>
      <c r="E94" s="108"/>
      <c r="F94" s="109"/>
      <c r="G94" s="109"/>
      <c r="H94" s="109"/>
      <c r="I94" s="109"/>
      <c r="J94" s="109"/>
      <c r="K94" s="109"/>
      <c r="L94" s="110"/>
    </row>
    <row r="95" spans="1:12" ht="12" customHeight="1">
      <c r="A95" s="4" t="s">
        <v>21</v>
      </c>
      <c r="B95" s="108">
        <f aca="true" t="shared" si="1" ref="B95:L95">B86*B87</f>
        <v>372.23999999999995</v>
      </c>
      <c r="C95" s="108">
        <f>C88+C91+C94</f>
        <v>509.2</v>
      </c>
      <c r="D95" s="108">
        <f t="shared" si="1"/>
        <v>0</v>
      </c>
      <c r="E95" s="108">
        <f t="shared" si="1"/>
        <v>9.120000000000001</v>
      </c>
      <c r="F95" s="108">
        <f t="shared" si="1"/>
        <v>28.52</v>
      </c>
      <c r="G95" s="108">
        <f t="shared" si="1"/>
        <v>9.66</v>
      </c>
      <c r="H95" s="108">
        <f t="shared" si="1"/>
        <v>10.2</v>
      </c>
      <c r="I95" s="108">
        <f t="shared" si="1"/>
        <v>12.8</v>
      </c>
      <c r="J95" s="108">
        <f t="shared" si="1"/>
        <v>68.32</v>
      </c>
      <c r="K95" s="108">
        <f t="shared" si="1"/>
        <v>27.12</v>
      </c>
      <c r="L95" s="111">
        <f t="shared" si="1"/>
        <v>7.85</v>
      </c>
    </row>
    <row r="96" spans="1:12" ht="12" customHeight="1" thickBot="1">
      <c r="A96" s="6" t="s">
        <v>4</v>
      </c>
      <c r="B96" s="62"/>
      <c r="C96" s="62"/>
      <c r="D96" s="90">
        <f>B95+C95+D95+E95+F95+G95+H95+I95+J95+K95+L95</f>
        <v>1055.0299999999997</v>
      </c>
      <c r="E96" s="62"/>
      <c r="F96" s="62"/>
      <c r="G96" s="62"/>
      <c r="H96" s="62"/>
      <c r="I96" s="62"/>
      <c r="J96" s="62"/>
      <c r="K96" s="62"/>
      <c r="L96" s="112"/>
    </row>
    <row r="97" ht="5.25" customHeight="1" thickBot="1">
      <c r="K97" s="13"/>
    </row>
    <row r="98" spans="1:12" ht="12" customHeight="1">
      <c r="A98" s="35" t="s">
        <v>22</v>
      </c>
      <c r="B98" s="36" t="s">
        <v>23</v>
      </c>
      <c r="C98" s="36" t="s">
        <v>24</v>
      </c>
      <c r="D98" s="36" t="s">
        <v>25</v>
      </c>
      <c r="E98" s="60"/>
      <c r="F98" s="2"/>
      <c r="G98" s="2"/>
      <c r="H98" s="2"/>
      <c r="I98" s="2"/>
      <c r="J98" s="2"/>
      <c r="K98" s="2"/>
      <c r="L98" s="12"/>
    </row>
    <row r="99" spans="1:12" ht="12" customHeight="1">
      <c r="A99" s="18" t="s">
        <v>26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/>
    </row>
    <row r="100" spans="1:12" ht="12" customHeight="1">
      <c r="A100" s="4" t="s">
        <v>71</v>
      </c>
      <c r="B100" s="50">
        <v>2</v>
      </c>
      <c r="C100" s="83">
        <v>61</v>
      </c>
      <c r="D100" s="83">
        <f>B100*C100</f>
        <v>122</v>
      </c>
      <c r="E100" s="47"/>
      <c r="F100" s="13"/>
      <c r="G100" s="13"/>
      <c r="H100" s="13"/>
      <c r="I100" s="13"/>
      <c r="J100" s="13"/>
      <c r="K100" s="13"/>
      <c r="L100" s="14"/>
    </row>
    <row r="101" spans="1:12" ht="12" customHeight="1">
      <c r="A101" s="4" t="s">
        <v>72</v>
      </c>
      <c r="B101" s="50">
        <v>2.5</v>
      </c>
      <c r="C101" s="83">
        <v>61</v>
      </c>
      <c r="D101" s="83">
        <f>B101*C101</f>
        <v>152.5</v>
      </c>
      <c r="E101" s="47"/>
      <c r="F101" s="13"/>
      <c r="G101" s="13"/>
      <c r="H101" s="13"/>
      <c r="I101" s="13"/>
      <c r="J101" s="13"/>
      <c r="K101" s="13"/>
      <c r="L101" s="14"/>
    </row>
    <row r="102" spans="1:12" ht="12" customHeight="1">
      <c r="A102" s="4" t="s">
        <v>73</v>
      </c>
      <c r="B102" s="50">
        <v>2</v>
      </c>
      <c r="C102" s="83">
        <v>61</v>
      </c>
      <c r="D102" s="83">
        <f>B102*C102</f>
        <v>122</v>
      </c>
      <c r="E102" s="47"/>
      <c r="F102" s="13"/>
      <c r="G102" s="13"/>
      <c r="H102" s="13"/>
      <c r="I102" s="13"/>
      <c r="J102" s="13"/>
      <c r="K102" s="13"/>
      <c r="L102" s="14"/>
    </row>
    <row r="103" spans="1:12" ht="12" customHeight="1">
      <c r="A103" s="4"/>
      <c r="B103" s="51"/>
      <c r="C103" s="83">
        <v>61</v>
      </c>
      <c r="D103" s="83">
        <f>B103*C103</f>
        <v>0</v>
      </c>
      <c r="E103" s="47"/>
      <c r="F103" s="13"/>
      <c r="G103" s="13"/>
      <c r="H103" s="13"/>
      <c r="I103" s="13"/>
      <c r="J103" s="13"/>
      <c r="K103" s="13"/>
      <c r="L103" s="14"/>
    </row>
    <row r="104" spans="1:12" ht="12" customHeight="1">
      <c r="A104" s="4" t="s">
        <v>4</v>
      </c>
      <c r="B104" s="52">
        <f>SUM(B100:B103)</f>
        <v>6.5</v>
      </c>
      <c r="C104" s="40"/>
      <c r="D104" s="86">
        <f>SUM(D100:D103)</f>
        <v>396.5</v>
      </c>
      <c r="E104" s="47"/>
      <c r="F104" s="13"/>
      <c r="G104" s="13"/>
      <c r="H104" s="13"/>
      <c r="I104" s="13"/>
      <c r="J104" s="13"/>
      <c r="K104" s="13"/>
      <c r="L104" s="14"/>
    </row>
    <row r="105" spans="1:12" ht="5.25" customHeight="1">
      <c r="A105" s="3"/>
      <c r="B105" s="53"/>
      <c r="C105" s="42"/>
      <c r="D105" s="87"/>
      <c r="E105" s="42"/>
      <c r="F105" s="13"/>
      <c r="G105" s="13"/>
      <c r="H105" s="13"/>
      <c r="I105" s="13"/>
      <c r="J105" s="13"/>
      <c r="K105" s="13"/>
      <c r="L105" s="14"/>
    </row>
    <row r="106" spans="1:12" ht="12" customHeight="1">
      <c r="A106" s="18" t="s">
        <v>27</v>
      </c>
      <c r="B106" s="53"/>
      <c r="C106" s="42"/>
      <c r="D106" s="87"/>
      <c r="E106" s="42"/>
      <c r="F106" s="13"/>
      <c r="G106" s="13"/>
      <c r="H106" s="13"/>
      <c r="I106" s="13"/>
      <c r="J106" s="13"/>
      <c r="K106" s="13"/>
      <c r="L106" s="14"/>
    </row>
    <row r="107" spans="1:12" ht="12" customHeight="1">
      <c r="A107" s="4"/>
      <c r="B107" s="51"/>
      <c r="C107" s="40"/>
      <c r="D107" s="88"/>
      <c r="E107" s="47"/>
      <c r="F107" s="13"/>
      <c r="G107" s="13"/>
      <c r="H107" s="13"/>
      <c r="I107" s="13"/>
      <c r="J107" s="13"/>
      <c r="K107" s="13"/>
      <c r="L107" s="14"/>
    </row>
    <row r="108" spans="1:12" ht="12" customHeight="1">
      <c r="A108" s="4" t="s">
        <v>4</v>
      </c>
      <c r="B108" s="52">
        <f>B107</f>
        <v>0</v>
      </c>
      <c r="C108" s="40"/>
      <c r="D108" s="86">
        <f>D107</f>
        <v>0</v>
      </c>
      <c r="E108" s="47"/>
      <c r="F108" s="13"/>
      <c r="G108" s="13"/>
      <c r="H108" s="13"/>
      <c r="I108" s="13"/>
      <c r="J108" s="13"/>
      <c r="K108" s="13"/>
      <c r="L108" s="14"/>
    </row>
    <row r="109" spans="1:12" ht="5.25" customHeight="1">
      <c r="A109" s="3"/>
      <c r="B109" s="53"/>
      <c r="C109" s="42"/>
      <c r="D109" s="87"/>
      <c r="E109" s="42"/>
      <c r="F109" s="13"/>
      <c r="G109" s="13"/>
      <c r="H109" s="13"/>
      <c r="I109" s="13"/>
      <c r="J109" s="13"/>
      <c r="K109" s="13"/>
      <c r="L109" s="14"/>
    </row>
    <row r="110" spans="1:12" ht="12" customHeight="1">
      <c r="A110" s="18" t="s">
        <v>28</v>
      </c>
      <c r="B110" s="53"/>
      <c r="C110" s="42"/>
      <c r="D110" s="87"/>
      <c r="E110" s="42"/>
      <c r="F110" s="13"/>
      <c r="G110" s="13"/>
      <c r="H110" s="13"/>
      <c r="I110" s="13"/>
      <c r="J110" s="13"/>
      <c r="K110" s="13"/>
      <c r="L110" s="14"/>
    </row>
    <row r="111" spans="1:12" ht="12" customHeight="1">
      <c r="A111" s="4" t="s">
        <v>14</v>
      </c>
      <c r="B111" s="50">
        <v>0.5</v>
      </c>
      <c r="C111" s="83">
        <v>61</v>
      </c>
      <c r="D111" s="83">
        <f aca="true" t="shared" si="2" ref="D111:D116">B111*C111</f>
        <v>30.5</v>
      </c>
      <c r="E111" s="47"/>
      <c r="F111" s="13"/>
      <c r="G111" s="13"/>
      <c r="H111" s="13"/>
      <c r="I111" s="13"/>
      <c r="J111" s="13"/>
      <c r="K111" s="13"/>
      <c r="L111" s="14"/>
    </row>
    <row r="112" spans="1:12" ht="12" customHeight="1">
      <c r="A112" s="4" t="s">
        <v>86</v>
      </c>
      <c r="B112" s="50">
        <v>0.5</v>
      </c>
      <c r="C112" s="83">
        <v>61</v>
      </c>
      <c r="D112" s="83">
        <f t="shared" si="2"/>
        <v>30.5</v>
      </c>
      <c r="E112" s="47" t="s">
        <v>99</v>
      </c>
      <c r="F112" s="13"/>
      <c r="G112" s="13"/>
      <c r="H112" s="13"/>
      <c r="I112" s="13"/>
      <c r="J112" s="13"/>
      <c r="K112" s="13"/>
      <c r="L112" s="14"/>
    </row>
    <row r="113" spans="1:12" ht="12" customHeight="1">
      <c r="A113" s="4" t="s">
        <v>85</v>
      </c>
      <c r="B113" s="50">
        <v>3</v>
      </c>
      <c r="C113" s="83">
        <v>61</v>
      </c>
      <c r="D113" s="83">
        <f t="shared" si="2"/>
        <v>183</v>
      </c>
      <c r="E113" s="47" t="s">
        <v>100</v>
      </c>
      <c r="F113" s="13"/>
      <c r="G113" s="13"/>
      <c r="H113" s="13"/>
      <c r="I113" s="13"/>
      <c r="J113" s="13"/>
      <c r="K113" s="13"/>
      <c r="L113" s="14"/>
    </row>
    <row r="114" spans="1:12" ht="12" customHeight="1">
      <c r="A114" s="4" t="s">
        <v>93</v>
      </c>
      <c r="B114" s="50">
        <v>0.5</v>
      </c>
      <c r="C114" s="83">
        <v>61</v>
      </c>
      <c r="D114" s="83">
        <f t="shared" si="2"/>
        <v>30.5</v>
      </c>
      <c r="E114" s="47" t="s">
        <v>101</v>
      </c>
      <c r="F114" s="13"/>
      <c r="G114" s="13"/>
      <c r="H114" s="13"/>
      <c r="I114" s="13"/>
      <c r="J114" s="13"/>
      <c r="K114" s="13"/>
      <c r="L114" s="14"/>
    </row>
    <row r="115" spans="1:12" ht="12" customHeight="1">
      <c r="A115" s="4" t="s">
        <v>87</v>
      </c>
      <c r="B115" s="50">
        <v>0.5</v>
      </c>
      <c r="C115" s="83">
        <v>61</v>
      </c>
      <c r="D115" s="83">
        <f t="shared" si="2"/>
        <v>30.5</v>
      </c>
      <c r="E115" s="47" t="s">
        <v>102</v>
      </c>
      <c r="F115" s="13"/>
      <c r="G115" s="13"/>
      <c r="H115" s="13"/>
      <c r="I115" s="13"/>
      <c r="J115" s="13"/>
      <c r="K115" s="13"/>
      <c r="L115" s="14"/>
    </row>
    <row r="116" spans="1:12" ht="12" customHeight="1">
      <c r="A116" s="4"/>
      <c r="B116" s="50"/>
      <c r="C116" s="83">
        <v>61</v>
      </c>
      <c r="D116" s="83">
        <f t="shared" si="2"/>
        <v>0</v>
      </c>
      <c r="E116" s="47"/>
      <c r="F116" s="13"/>
      <c r="G116" s="13"/>
      <c r="H116" s="13"/>
      <c r="I116" s="13"/>
      <c r="J116" s="13"/>
      <c r="K116" s="13"/>
      <c r="L116" s="14"/>
    </row>
    <row r="117" spans="1:12" ht="12" customHeight="1">
      <c r="A117" s="4" t="s">
        <v>4</v>
      </c>
      <c r="B117" s="52">
        <f>SUM(B111:B116)</f>
        <v>5</v>
      </c>
      <c r="C117" s="40"/>
      <c r="D117" s="86">
        <f>SUM(D111:D116)</f>
        <v>305</v>
      </c>
      <c r="E117" s="47"/>
      <c r="F117" s="13"/>
      <c r="G117" s="13"/>
      <c r="H117" s="13"/>
      <c r="I117" s="13"/>
      <c r="J117" s="13"/>
      <c r="K117" s="13"/>
      <c r="L117" s="14"/>
    </row>
    <row r="118" spans="1:12" ht="39.75" customHeight="1">
      <c r="A118" s="3"/>
      <c r="B118" s="53"/>
      <c r="C118" s="42"/>
      <c r="D118" s="87"/>
      <c r="E118" s="42"/>
      <c r="F118" s="13"/>
      <c r="G118" s="13"/>
      <c r="H118" s="13"/>
      <c r="I118" s="13"/>
      <c r="J118" s="13"/>
      <c r="K118" s="13"/>
      <c r="L118" s="14"/>
    </row>
    <row r="119" spans="1:12" ht="12" customHeight="1">
      <c r="A119" s="18" t="s">
        <v>29</v>
      </c>
      <c r="B119" s="53"/>
      <c r="C119" s="42"/>
      <c r="D119" s="87"/>
      <c r="E119" s="42"/>
      <c r="F119" s="13"/>
      <c r="G119" s="13"/>
      <c r="H119" s="13"/>
      <c r="I119" s="13"/>
      <c r="J119" s="13"/>
      <c r="K119" s="13"/>
      <c r="L119" s="14"/>
    </row>
    <row r="120" spans="1:12" ht="12" customHeight="1">
      <c r="A120" s="4" t="s">
        <v>74</v>
      </c>
      <c r="B120" s="50">
        <v>3</v>
      </c>
      <c r="C120" s="83">
        <v>61</v>
      </c>
      <c r="D120" s="83">
        <f aca="true" t="shared" si="3" ref="D120:D131">B120*C120</f>
        <v>183</v>
      </c>
      <c r="E120" s="47"/>
      <c r="F120" s="13"/>
      <c r="G120" s="13"/>
      <c r="H120" s="13"/>
      <c r="I120" s="13"/>
      <c r="J120" s="13"/>
      <c r="K120" s="13"/>
      <c r="L120" s="14"/>
    </row>
    <row r="121" spans="1:12" ht="12" customHeight="1">
      <c r="A121" s="4" t="s">
        <v>75</v>
      </c>
      <c r="B121" s="50">
        <v>0.25</v>
      </c>
      <c r="C121" s="83">
        <v>61</v>
      </c>
      <c r="D121" s="83">
        <f t="shared" si="3"/>
        <v>15.25</v>
      </c>
      <c r="E121" s="47"/>
      <c r="F121" s="13"/>
      <c r="G121" s="13"/>
      <c r="H121" s="13"/>
      <c r="I121" s="13"/>
      <c r="J121" s="13"/>
      <c r="K121" s="13"/>
      <c r="L121" s="14"/>
    </row>
    <row r="122" spans="1:12" ht="12" customHeight="1">
      <c r="A122" s="4" t="s">
        <v>76</v>
      </c>
      <c r="B122" s="50">
        <v>0.25</v>
      </c>
      <c r="C122" s="83">
        <v>61</v>
      </c>
      <c r="D122" s="83">
        <f t="shared" si="3"/>
        <v>15.25</v>
      </c>
      <c r="E122" s="47"/>
      <c r="F122" s="13"/>
      <c r="G122" s="13"/>
      <c r="H122" s="13"/>
      <c r="I122" s="13"/>
      <c r="J122" s="13"/>
      <c r="K122" s="13"/>
      <c r="L122" s="14"/>
    </row>
    <row r="123" spans="1:12" ht="12" customHeight="1">
      <c r="A123" s="4" t="s">
        <v>80</v>
      </c>
      <c r="B123" s="50">
        <v>0.25</v>
      </c>
      <c r="C123" s="83">
        <v>61</v>
      </c>
      <c r="D123" s="83">
        <f t="shared" si="3"/>
        <v>15.25</v>
      </c>
      <c r="E123" s="47"/>
      <c r="F123" s="13"/>
      <c r="G123" s="13"/>
      <c r="H123" s="13"/>
      <c r="I123" s="13"/>
      <c r="J123" s="13"/>
      <c r="K123" s="13"/>
      <c r="L123" s="14"/>
    </row>
    <row r="124" spans="1:12" ht="12" customHeight="1">
      <c r="A124" s="4" t="s">
        <v>77</v>
      </c>
      <c r="B124" s="50">
        <v>0.25</v>
      </c>
      <c r="C124" s="83">
        <v>61</v>
      </c>
      <c r="D124" s="83">
        <f t="shared" si="3"/>
        <v>15.25</v>
      </c>
      <c r="E124" s="47"/>
      <c r="F124" s="13"/>
      <c r="G124" s="13"/>
      <c r="H124" s="13"/>
      <c r="I124" s="13"/>
      <c r="J124" s="13"/>
      <c r="K124" s="13"/>
      <c r="L124" s="14"/>
    </row>
    <row r="125" spans="1:12" ht="12" customHeight="1">
      <c r="A125" s="4" t="s">
        <v>78</v>
      </c>
      <c r="B125" s="50">
        <v>1.5</v>
      </c>
      <c r="C125" s="83">
        <v>61</v>
      </c>
      <c r="D125" s="83">
        <f t="shared" si="3"/>
        <v>91.5</v>
      </c>
      <c r="E125" s="47"/>
      <c r="F125" s="13"/>
      <c r="G125" s="13"/>
      <c r="H125" s="13"/>
      <c r="I125" s="13"/>
      <c r="J125" s="13"/>
      <c r="K125" s="13"/>
      <c r="L125" s="14"/>
    </row>
    <row r="126" spans="1:12" ht="12" customHeight="1">
      <c r="A126" s="4" t="s">
        <v>79</v>
      </c>
      <c r="B126" s="50">
        <v>0.25</v>
      </c>
      <c r="C126" s="83">
        <v>61</v>
      </c>
      <c r="D126" s="83">
        <f t="shared" si="3"/>
        <v>15.25</v>
      </c>
      <c r="E126" s="47"/>
      <c r="F126" s="13"/>
      <c r="G126" s="13"/>
      <c r="H126" s="13"/>
      <c r="I126" s="13"/>
      <c r="J126" s="13"/>
      <c r="K126" s="13"/>
      <c r="L126" s="14"/>
    </row>
    <row r="127" spans="1:12" ht="12" customHeight="1">
      <c r="A127" s="4" t="s">
        <v>81</v>
      </c>
      <c r="B127" s="50">
        <v>0.5</v>
      </c>
      <c r="C127" s="83">
        <v>61</v>
      </c>
      <c r="D127" s="83">
        <f t="shared" si="3"/>
        <v>30.5</v>
      </c>
      <c r="E127" s="47"/>
      <c r="F127" s="13"/>
      <c r="G127" s="13"/>
      <c r="H127" s="13"/>
      <c r="I127" s="13"/>
      <c r="J127" s="13"/>
      <c r="K127" s="13"/>
      <c r="L127" s="14"/>
    </row>
    <row r="128" spans="1:12" ht="12" customHeight="1">
      <c r="A128" s="4" t="s">
        <v>83</v>
      </c>
      <c r="B128" s="50">
        <v>2</v>
      </c>
      <c r="C128" s="83">
        <v>61</v>
      </c>
      <c r="D128" s="83">
        <f t="shared" si="3"/>
        <v>122</v>
      </c>
      <c r="E128" s="47"/>
      <c r="F128" s="13"/>
      <c r="G128" s="13"/>
      <c r="H128" s="13"/>
      <c r="I128" s="13"/>
      <c r="J128" s="13"/>
      <c r="K128" s="13"/>
      <c r="L128" s="14"/>
    </row>
    <row r="129" spans="1:12" ht="12" customHeight="1">
      <c r="A129" s="4" t="s">
        <v>82</v>
      </c>
      <c r="B129" s="50">
        <v>0.25</v>
      </c>
      <c r="C129" s="83">
        <v>61</v>
      </c>
      <c r="D129" s="83">
        <f t="shared" si="3"/>
        <v>15.25</v>
      </c>
      <c r="E129" s="47"/>
      <c r="F129" s="13"/>
      <c r="G129" s="13"/>
      <c r="H129" s="13"/>
      <c r="I129" s="13"/>
      <c r="J129" s="13"/>
      <c r="K129" s="13"/>
      <c r="L129" s="14"/>
    </row>
    <row r="130" spans="1:12" ht="12" customHeight="1">
      <c r="A130" s="4" t="s">
        <v>84</v>
      </c>
      <c r="B130" s="50">
        <v>3.5</v>
      </c>
      <c r="C130" s="83">
        <v>61</v>
      </c>
      <c r="D130" s="83">
        <f t="shared" si="3"/>
        <v>213.5</v>
      </c>
      <c r="E130" s="47"/>
      <c r="F130" s="13"/>
      <c r="G130" s="13"/>
      <c r="H130" s="13"/>
      <c r="I130" s="13"/>
      <c r="J130" s="13"/>
      <c r="K130" s="13"/>
      <c r="L130" s="14"/>
    </row>
    <row r="131" spans="1:12" ht="12" customHeight="1">
      <c r="A131" s="4" t="s">
        <v>18</v>
      </c>
      <c r="B131" s="51">
        <v>0.25</v>
      </c>
      <c r="C131" s="83">
        <v>61</v>
      </c>
      <c r="D131" s="83">
        <f t="shared" si="3"/>
        <v>15.25</v>
      </c>
      <c r="E131" s="47"/>
      <c r="F131" s="13"/>
      <c r="G131" s="13"/>
      <c r="H131" s="13"/>
      <c r="I131" s="13"/>
      <c r="J131" s="13"/>
      <c r="K131" s="13"/>
      <c r="L131" s="14"/>
    </row>
    <row r="132" spans="1:12" ht="12" customHeight="1">
      <c r="A132" s="4" t="s">
        <v>4</v>
      </c>
      <c r="B132" s="52">
        <f>SUM(B120:B131)</f>
        <v>12.25</v>
      </c>
      <c r="C132" s="40"/>
      <c r="D132" s="86">
        <f>SUM(D120:D131)</f>
        <v>747.25</v>
      </c>
      <c r="E132" s="47"/>
      <c r="F132" s="13"/>
      <c r="G132" s="13"/>
      <c r="H132" s="13"/>
      <c r="I132" s="13"/>
      <c r="J132" s="13"/>
      <c r="K132" s="13"/>
      <c r="L132" s="14"/>
    </row>
    <row r="133" spans="1:12" ht="12" customHeight="1">
      <c r="A133" s="4"/>
      <c r="B133" s="54"/>
      <c r="C133" s="47"/>
      <c r="D133" s="89"/>
      <c r="E133" s="47"/>
      <c r="F133" s="13"/>
      <c r="G133" s="13"/>
      <c r="H133" s="13"/>
      <c r="I133" s="13"/>
      <c r="J133" s="13"/>
      <c r="K133" s="13"/>
      <c r="L133" s="14"/>
    </row>
    <row r="134" spans="1:12" ht="12" customHeight="1" thickBot="1">
      <c r="A134" s="28" t="s">
        <v>4</v>
      </c>
      <c r="B134" s="55">
        <f>B104+B108+B117+B132</f>
        <v>23.75</v>
      </c>
      <c r="C134" s="43"/>
      <c r="D134" s="90">
        <f>D104+D108+D117+D132</f>
        <v>1448.75</v>
      </c>
      <c r="E134" s="48"/>
      <c r="F134" s="15"/>
      <c r="G134" s="15"/>
      <c r="H134" s="15"/>
      <c r="I134" s="15"/>
      <c r="J134" s="15"/>
      <c r="K134" s="15"/>
      <c r="L134" s="16"/>
    </row>
    <row r="135" spans="2:11" ht="6.75" customHeight="1" thickBot="1">
      <c r="B135" s="56"/>
      <c r="D135" s="91"/>
      <c r="E135" s="45"/>
      <c r="K135" s="13"/>
    </row>
    <row r="136" spans="1:12" ht="14.25" thickTop="1">
      <c r="A136" s="29" t="s">
        <v>30</v>
      </c>
      <c r="B136" s="57"/>
      <c r="C136" s="19"/>
      <c r="D136" s="92">
        <f>D62+D68+D96+D134</f>
        <v>3322.7</v>
      </c>
      <c r="E136" s="63"/>
      <c r="F136" s="34" t="s">
        <v>31</v>
      </c>
      <c r="G136" s="32" t="s">
        <v>32</v>
      </c>
      <c r="H136" s="32" t="s">
        <v>33</v>
      </c>
      <c r="I136" s="33" t="s">
        <v>34</v>
      </c>
      <c r="J136" s="68" t="s">
        <v>3</v>
      </c>
      <c r="K136" s="68" t="s">
        <v>35</v>
      </c>
      <c r="L136" s="20"/>
    </row>
    <row r="137" spans="1:12" ht="14.25" thickBot="1">
      <c r="A137" s="30" t="s">
        <v>37</v>
      </c>
      <c r="B137" s="58"/>
      <c r="C137" s="21"/>
      <c r="D137" s="88">
        <f>D136*0.196</f>
        <v>651.2492</v>
      </c>
      <c r="E137" s="47"/>
      <c r="F137" s="26"/>
      <c r="G137" s="25"/>
      <c r="H137" s="25"/>
      <c r="I137" s="25"/>
      <c r="J137" s="69"/>
      <c r="K137" s="69"/>
      <c r="L137" s="22"/>
    </row>
    <row r="138" spans="1:12" ht="14.25" thickBot="1">
      <c r="A138" s="31" t="s">
        <v>36</v>
      </c>
      <c r="B138" s="59"/>
      <c r="C138" s="23"/>
      <c r="D138" s="93">
        <f>D136+D137</f>
        <v>3973.9492</v>
      </c>
      <c r="E138" s="23"/>
      <c r="F138" s="94"/>
      <c r="G138" s="116">
        <v>1219.59</v>
      </c>
      <c r="H138" s="116">
        <v>2764</v>
      </c>
      <c r="I138" s="116"/>
      <c r="J138" s="117">
        <f>G138+H138+I138</f>
        <v>3983.59</v>
      </c>
      <c r="K138" s="117">
        <f>J138-D138</f>
        <v>9.640800000000127</v>
      </c>
      <c r="L138" s="95"/>
    </row>
    <row r="139" ht="14.25" thickTop="1"/>
    <row r="143" ht="13.5">
      <c r="K143" s="9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ROUX</cp:lastModifiedBy>
  <cp:lastPrinted>2001-11-23T14:29:08Z</cp:lastPrinted>
  <dcterms:modified xsi:type="dcterms:W3CDTF">2012-06-12T14:51:10Z</dcterms:modified>
  <cp:category/>
  <cp:version/>
  <cp:contentType/>
  <cp:contentStatus/>
</cp:coreProperties>
</file>